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561\AC\Temp\"/>
    </mc:Choice>
  </mc:AlternateContent>
  <xr:revisionPtr revIDLastSave="0" documentId="8_{5CADEAF3-4545-467D-969C-DEB72E907125}" xr6:coauthVersionLast="43" xr6:coauthVersionMax="43" xr10:uidLastSave="{00000000-0000-0000-0000-000000000000}"/>
  <bookViews>
    <workbookView xWindow="-120" yWindow="-120" windowWidth="29040" windowHeight="15840" xr2:uid="{050AEE15-8FB9-4793-84BF-3603C49A0BC8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C8" i="1"/>
  <c r="C13" i="1"/>
  <c r="B25" i="1"/>
  <c r="B24" i="1"/>
  <c r="B23" i="1"/>
  <c r="B26" i="1"/>
  <c r="C18" i="1"/>
  <c r="C25" i="1"/>
  <c r="C17" i="1"/>
  <c r="C24" i="1"/>
  <c r="C16" i="1"/>
  <c r="A3" i="1"/>
  <c r="C23" i="1"/>
  <c r="C26" i="1"/>
  <c r="C27" i="1"/>
  <c r="C19" i="1"/>
  <c r="C20" i="1"/>
</calcChain>
</file>

<file path=xl/sharedStrings.xml><?xml version="1.0" encoding="utf-8"?>
<sst xmlns="http://schemas.openxmlformats.org/spreadsheetml/2006/main" count="23" uniqueCount="17">
  <si>
    <t>BuWit Family of Companies</t>
  </si>
  <si>
    <t>MESA Sale Analysis</t>
  </si>
  <si>
    <t>HUD 1</t>
  </si>
  <si>
    <t>Tie</t>
  </si>
  <si>
    <t>Sale Price</t>
  </si>
  <si>
    <t>Closing Costs</t>
  </si>
  <si>
    <t>Cash to Seller</t>
  </si>
  <si>
    <t>Expenses (Cash in)</t>
  </si>
  <si>
    <t>House Tank Money Partner</t>
  </si>
  <si>
    <t xml:space="preserve">BuWit </t>
  </si>
  <si>
    <t>Net Revenue</t>
  </si>
  <si>
    <t>Profit</t>
  </si>
  <si>
    <t>BOG</t>
  </si>
  <si>
    <t>Total</t>
  </si>
  <si>
    <t>Tie to net revenue</t>
  </si>
  <si>
    <t>Cash out</t>
  </si>
  <si>
    <t>Tie to cash to seller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</si>
</sst>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F800]dddd\,\ mmmm\ dd\,\ yyyy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43" fontId="2" fillId="0" borderId="0" xfId="0" applyNumberFormat="1" applyFont="1"/>
    <xf numFmtId="43" fontId="3" fillId="0" borderId="0" xfId="0" applyNumberFormat="1" applyFont="1"/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right"/>
    </xf>
    <xf numFmtId="43" fontId="3" fillId="0" borderId="0" xfId="1" applyNumberFormat="1" applyFont="1"/>
    <xf numFmtId="164" fontId="2" fillId="0" borderId="0" xfId="0" applyNumberFormat="1" applyFont="1" applyAlignment="1">
      <alignment horizontal="center"/>
    </xf>
    <xf numFmtId="9" fontId="3" fillId="0" borderId="0" xfId="1" applyNumberFormat="1" applyFont="1"/>
    <xf numFmtId="43" fontId="3" fillId="0" borderId="2" xfId="0" applyNumberFormat="1" applyFont="1" applyBorder="1"/>
    <xf numFmtId="43" fontId="3" fillId="2" borderId="0" xfId="0" applyNumberFormat="1" applyFont="1" applyFill="1"/>
    <xf numFmtId="43" fontId="3" fillId="3" borderId="0" xfId="0" applyNumberFormat="1" applyFont="1" applyFill="1"/>
    <xf numFmtId="43" fontId="3" fillId="0" borderId="2" xfId="0" applyNumberFormat="1" applyFont="1" applyFill="1" applyBorder="1"/>
    <xf numFmtId="165" fontId="3" fillId="0" borderId="0" xfId="1" applyNumberFormat="1" applyFont="1"/>
    <xf numFmtId="43" fontId="3" fillId="0" borderId="1" xfId="0" applyNumberFormat="1" applyFont="1" applyBorder="1"/>
    <xf numFmtId="43" fontId="4" fillId="0" borderId="1" xfId="0" applyNumberFormat="1" applyFont="1" applyBorder="1"/>
    <xf numFmtId="9" fontId="3" fillId="4" borderId="0" xfId="1" applyNumberFormat="1" applyFont="1" applyFill="1"/>
    <xf numFmtId="43" fontId="2" fillId="0" borderId="0" xfId="0" applyNumberFormat="1" applyFont="1" applyAlignment="1">
      <alignment horizontal="right"/>
    </xf>
    <xf numFmtId="9" fontId="3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7842-3CEF-445C-B963-75BB63DD32FA}">
  <dimension ref="A1:G29"/>
  <sheetViews>
    <sheetView tabSelected="1" workbookViewId="0">
      <selection activeCell="U29" sqref="U29"/>
    </sheetView>
  </sheetViews>
  <sheetFormatPr defaultRowHeight="18.75"/>
  <cols>
    <col min="1" max="1" width="35.140625" style="2" bestFit="1" customWidth="1"/>
    <col min="2" max="2" width="9.28515625" style="2" bestFit="1" customWidth="1"/>
    <col min="3" max="3" width="17.5703125" style="2" bestFit="1" customWidth="1"/>
    <col min="4" max="4" width="16" style="2" bestFit="1" customWidth="1"/>
    <col min="5" max="5" width="9.140625" style="2"/>
    <col min="6" max="6" width="10" style="2" bestFit="1" customWidth="1"/>
    <col min="7" max="7" width="10.28515625" style="2" bestFit="1" customWidth="1"/>
    <col min="8" max="16384" width="9.140625" style="2"/>
  </cols>
  <sheetData>
    <row r="1" spans="1:3">
      <c r="A1" s="1" t="s">
        <v>0</v>
      </c>
    </row>
    <row r="2" spans="1:3">
      <c r="A2" s="1" t="s">
        <v>1</v>
      </c>
    </row>
    <row r="3" spans="1:3">
      <c r="A3" s="6">
        <f ca="1">NOW()</f>
        <v>43662.52359513889</v>
      </c>
    </row>
    <row r="4" spans="1:3">
      <c r="C4" s="3" t="s">
        <v>2</v>
      </c>
    </row>
    <row r="5" spans="1:3">
      <c r="C5" s="3" t="s">
        <v>3</v>
      </c>
    </row>
    <row r="6" spans="1:3">
      <c r="A6" s="4" t="s">
        <v>4</v>
      </c>
      <c r="C6" s="2">
        <v>215000</v>
      </c>
    </row>
    <row r="7" spans="1:3">
      <c r="A7" s="4" t="s">
        <v>5</v>
      </c>
      <c r="C7" s="14">
        <v>11407.36</v>
      </c>
    </row>
    <row r="8" spans="1:3">
      <c r="A8" s="4" t="s">
        <v>6</v>
      </c>
      <c r="C8" s="10">
        <f>+C6-C7</f>
        <v>203592.64</v>
      </c>
    </row>
    <row r="9" spans="1:3">
      <c r="A9" s="4"/>
      <c r="B9" s="5"/>
    </row>
    <row r="10" spans="1:3">
      <c r="A10" s="16" t="s">
        <v>7</v>
      </c>
      <c r="B10" s="5"/>
    </row>
    <row r="11" spans="1:3">
      <c r="A11" s="4" t="s">
        <v>8</v>
      </c>
      <c r="B11" s="5"/>
      <c r="C11" s="2">
        <v>160282.29999999999</v>
      </c>
    </row>
    <row r="12" spans="1:3">
      <c r="A12" s="4" t="s">
        <v>9</v>
      </c>
      <c r="B12" s="5"/>
      <c r="C12" s="13">
        <v>6231</v>
      </c>
    </row>
    <row r="13" spans="1:3">
      <c r="A13" s="4" t="s">
        <v>10</v>
      </c>
      <c r="B13" s="5"/>
      <c r="C13" s="9">
        <f>+C8-C11-C12</f>
        <v>37079.340000000026</v>
      </c>
    </row>
    <row r="14" spans="1:3">
      <c r="A14" s="4"/>
      <c r="B14" s="5"/>
    </row>
    <row r="15" spans="1:3">
      <c r="A15" s="16" t="s">
        <v>11</v>
      </c>
      <c r="B15" s="5"/>
    </row>
    <row r="16" spans="1:3">
      <c r="A16" s="4" t="s">
        <v>8</v>
      </c>
      <c r="B16" s="15">
        <v>0.33333000000000002</v>
      </c>
      <c r="C16" s="2">
        <f>+C13*B16</f>
        <v>12359.656402200009</v>
      </c>
    </row>
    <row r="17" spans="1:7">
      <c r="A17" s="4" t="s">
        <v>9</v>
      </c>
      <c r="B17" s="15">
        <v>0.33333000000000002</v>
      </c>
      <c r="C17" s="2">
        <f>+C13*B17</f>
        <v>12359.656402200009</v>
      </c>
    </row>
    <row r="18" spans="1:7">
      <c r="A18" s="4" t="s">
        <v>12</v>
      </c>
      <c r="B18" s="15">
        <v>0.33333000000000002</v>
      </c>
      <c r="C18" s="2">
        <f>+C13*B18</f>
        <v>12359.656402200009</v>
      </c>
    </row>
    <row r="19" spans="1:7">
      <c r="A19" s="4" t="s">
        <v>13</v>
      </c>
      <c r="B19" s="7">
        <f>SUM(B16:B18)</f>
        <v>0.99999000000000005</v>
      </c>
      <c r="C19" s="9">
        <f>SUM(C16:C18)</f>
        <v>37078.969206600028</v>
      </c>
    </row>
    <row r="20" spans="1:7">
      <c r="A20" s="4" t="s">
        <v>14</v>
      </c>
      <c r="B20" s="7"/>
      <c r="C20" s="2">
        <f>+C13-C19</f>
        <v>0.37079339999763761</v>
      </c>
    </row>
    <row r="21" spans="1:7">
      <c r="A21" s="4"/>
      <c r="B21" s="7"/>
    </row>
    <row r="22" spans="1:7">
      <c r="A22" s="16" t="s">
        <v>15</v>
      </c>
      <c r="B22" s="7"/>
    </row>
    <row r="23" spans="1:7">
      <c r="A23" s="4" t="s">
        <v>8</v>
      </c>
      <c r="B23" s="7">
        <f>+B16</f>
        <v>0.33333000000000002</v>
      </c>
      <c r="C23" s="8">
        <f>+C11+C16</f>
        <v>172641.95640219998</v>
      </c>
      <c r="G23" s="12"/>
    </row>
    <row r="24" spans="1:7">
      <c r="A24" s="4" t="s">
        <v>9</v>
      </c>
      <c r="B24" s="7">
        <f>+B17</f>
        <v>0.33333000000000002</v>
      </c>
      <c r="C24" s="11">
        <f>+C12+C17</f>
        <v>18590.656402200009</v>
      </c>
    </row>
    <row r="25" spans="1:7">
      <c r="A25" s="4" t="s">
        <v>12</v>
      </c>
      <c r="B25" s="7">
        <f>+B18</f>
        <v>0.33333000000000002</v>
      </c>
      <c r="C25" s="8">
        <f>+C18</f>
        <v>12359.656402200009</v>
      </c>
    </row>
    <row r="26" spans="1:7">
      <c r="A26" s="4" t="s">
        <v>6</v>
      </c>
      <c r="B26" s="17">
        <f>SUM(B23:B25)</f>
        <v>0.99999000000000005</v>
      </c>
      <c r="C26" s="10">
        <f>SUM(C23:C25)</f>
        <v>203592.26920659997</v>
      </c>
    </row>
    <row r="27" spans="1:7">
      <c r="A27" s="4" t="s">
        <v>16</v>
      </c>
      <c r="C27" s="2">
        <f>+C8-C26</f>
        <v>0.37079340004129335</v>
      </c>
    </row>
    <row r="29" spans="1:7">
      <c r="A2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/>
  <cp:revision/>
  <dcterms:created xsi:type="dcterms:W3CDTF">2019-04-24T23:41:48Z</dcterms:created>
  <dcterms:modified xsi:type="dcterms:W3CDTF">2019-07-16T19:34:37Z</dcterms:modified>
  <cp:category/>
  <cp:contentStatus/>
</cp:coreProperties>
</file>